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D60" i="1" l="1"/>
  <c r="D62" i="1"/>
  <c r="H49" i="1" l="1"/>
  <c r="H48" i="1"/>
  <c r="H26" i="1"/>
  <c r="H35" i="1"/>
  <c r="H17" i="1"/>
  <c r="H19" i="1"/>
  <c r="H24" i="1"/>
  <c r="H21" i="1" l="1"/>
  <c r="H27" i="1" l="1"/>
  <c r="H16" i="1"/>
  <c r="H28" i="1" l="1"/>
  <c r="H20" i="1" l="1"/>
  <c r="H41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<sst xmlns="http://schemas.openxmlformats.org/spreadsheetml/2006/main" count="68" uniqueCount="34">
  <si>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</si>
  <si>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</si>
  <si>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</si>
  <si>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</si>
  <si>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</si>
  <si>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</si>
  <si>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</si>
  <si>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</si>
  <si>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</si>
  <si>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</si>
  <si>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</si>
  <si>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</si>
  <si>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</si>
  <si>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</si>
  <si>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</si>
  <si>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</si>
  <si>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</si>
  <si>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</si>
  <si>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</si>
  <si>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</si>
  <si>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</si>
  <si>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</si>
  <si>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</si>
  <si>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</si>
  <si>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</si>
  <si>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476596/19</t>
  </si>
  <si>
    <t>476571/19</t>
  </si>
  <si>
    <t>562499</t>
  </si>
  <si>
    <t>ukupno direktna plaćanja-lekovi-KPP062</t>
  </si>
  <si>
    <t>562152</t>
  </si>
  <si>
    <t>Uplata dobavljaču Farma Logist</t>
  </si>
  <si>
    <t>Dana 06.11.2019.godine Dom zdravlja Požarevac je izvršio plaćanje prema dobavljačima:</t>
  </si>
  <si>
    <t>Dana:06.11.2019.</t>
  </si>
  <si>
    <t>Primljena i neutrošena participacija od 06.11.2019.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</si>
</sst>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4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7" fillId="0" borderId="1" xfId="1" applyFont="1" applyFill="1" applyBorder="1"/>
    <xf numFmtId="4" fontId="7" fillId="0" borderId="1" xfId="1" applyNumberFormat="1" applyFont="1" applyFill="1" applyBorder="1" applyAlignment="1">
      <alignment horizontal="left"/>
    </xf>
    <xf numFmtId="4" fontId="7" fillId="0" borderId="1" xfId="1" applyNumberFormat="1" applyFont="1" applyFill="1" applyBorder="1"/>
    <xf numFmtId="49" fontId="7" fillId="0" borderId="1" xfId="1" applyNumberFormat="1" applyFont="1" applyFill="1" applyBorder="1"/>
    <xf numFmtId="4" fontId="8" fillId="0" borderId="1" xfId="1" applyNumberFormat="1" applyFont="1" applyFill="1" applyBorder="1" applyAlignment="1">
      <alignment horizontal="center"/>
    </xf>
    <xf numFmtId="4" fontId="8" fillId="0" borderId="1" xfId="1" applyNumberFormat="1" applyFont="1" applyFill="1" applyBorder="1"/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62"/>
  <sheetViews>
    <sheetView tabSelected="1" zoomScaleNormal="100" workbookViewId="0">
      <selection activeCell="B32" sqref="B32:F32"/>
    </sheetView>
  </sheetViews>
  <sheetFormatPr defaultRowHeight="15" x14ac:dyDescent="0.25"/>
  <cols>
    <col min="1" max="1" width="6.7109375" customWidth="1"/>
    <col min="2" max="2" width="23.42578125" customWidth="1"/>
    <col min="3" max="3" width="40.42578125" customWidth="1"/>
    <col min="4" max="4" width="22.140625" customWidth="1"/>
    <col min="5" max="5" width="0.140625" hidden="1" customWidth="1"/>
    <col min="6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8" t="s">
        <v>0</v>
      </c>
      <c r="D2" s="38"/>
      <c r="E2" s="38"/>
      <c r="F2" s="38"/>
      <c r="G2" s="38"/>
    </row>
    <row r="4" spans="2:15" x14ac:dyDescent="0.25">
      <c r="B4" s="39" t="s">
        <v>1</v>
      </c>
      <c r="C4" s="39"/>
      <c r="D4" s="39"/>
    </row>
    <row r="5" spans="2:15" x14ac:dyDescent="0.25">
      <c r="B5" s="39" t="s">
        <v>7</v>
      </c>
      <c r="C5" s="39"/>
      <c r="D5" s="39"/>
    </row>
    <row r="6" spans="2:15" x14ac:dyDescent="0.25">
      <c r="B6" s="39" t="s">
        <v>8</v>
      </c>
      <c r="C6" s="39"/>
      <c r="D6" s="39"/>
    </row>
    <row r="7" spans="2:15" x14ac:dyDescent="0.25">
      <c r="I7" s="11"/>
      <c r="J7" s="11"/>
    </row>
    <row r="8" spans="2:15" x14ac:dyDescent="0.25">
      <c r="C8" s="40" t="s">
        <v>32</v>
      </c>
      <c r="D8" s="40"/>
      <c r="E8" s="40"/>
      <c r="F8" s="40"/>
      <c r="G8" s="40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4" t="s">
        <v>22</v>
      </c>
      <c r="C11" s="35"/>
      <c r="D11" s="35"/>
      <c r="E11" s="35"/>
      <c r="F11" s="36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6" t="s">
        <v>20</v>
      </c>
      <c r="C12" s="26"/>
      <c r="D12" s="26"/>
      <c r="E12" s="26"/>
      <c r="F12" s="26"/>
      <c r="G12" s="14">
        <v>43775</v>
      </c>
      <c r="H12" s="23">
        <v>6655285.3899999997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32" t="s">
        <v>9</v>
      </c>
      <c r="C13" s="32"/>
      <c r="D13" s="32"/>
      <c r="E13" s="32"/>
      <c r="F13" s="32"/>
      <c r="G13" s="24">
        <v>43775</v>
      </c>
      <c r="H13" s="3">
        <f>H14+H25-H32-H42</f>
        <v>9033946.25</v>
      </c>
      <c r="I13" s="11"/>
      <c r="J13" s="11"/>
      <c r="K13" s="9"/>
      <c r="L13" s="9"/>
      <c r="M13" s="9"/>
      <c r="N13" s="9"/>
      <c r="O13" s="9"/>
    </row>
    <row r="14" spans="2:15" x14ac:dyDescent="0.25">
      <c r="B14" s="33" t="s">
        <v>23</v>
      </c>
      <c r="C14" s="33"/>
      <c r="D14" s="33"/>
      <c r="E14" s="33"/>
      <c r="F14" s="33"/>
      <c r="G14" s="16">
        <v>43775</v>
      </c>
      <c r="H14" s="4">
        <f>H15+H16+H17+H18+H19+H20+H21+H22+H23+H24</f>
        <v>8752257.3599999994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898833.33+898833.33-677875.07-145-3500+898833.33-717923.34-4765.11+898833.33-745169.42-6750+3536+898833.33-712025.41-7065.11+898833.33-622436.72-0.5+898833.33-640224.36+898833.33+0.5-648718.65+898833.33-548267.14-19842.89+1520100-0.29-525211.13-896137.78+898833.33</f>
        <v>3735911.88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f>113982+703658.56</f>
        <v>817640.56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6" t="s">
        <v>2</v>
      </c>
      <c r="C19" s="26"/>
      <c r="D19" s="26"/>
      <c r="E19" s="26"/>
      <c r="F19" s="26"/>
      <c r="G19" s="12"/>
      <c r="H19" s="10">
        <f>480802.02+1186875+1186875-1014200.1-1280397.15+1186875-44609.88-223130.9-471162.62+1186875+1559.88-300499.2-213136.6+2373750-128640-297341.92-390480.6-357319.8-782466.95+2373750-963742.4+2373750-1525463.63-324525.5-3816009.28-49572+1186875</f>
        <v>1355288.3700000015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f>484175.45-346688.6+955500-401234.26+466515.57+362768.64-858079.38+471174.85-471174.85+17809.58</f>
        <v>680767.00000000023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4137567.96-1174-1699958.82-1200-4696-31022.11+17762.15-7045-491981-23621.44-1174-1174+1063250-303898.44-130000-1174-766476.52-3522-16077.1</f>
        <v>1734385.6799999997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v>0</v>
      </c>
      <c r="I23" s="11"/>
      <c r="J23" s="11"/>
      <c r="K23" s="8"/>
      <c r="L23" s="8"/>
    </row>
    <row r="24" spans="2:13" x14ac:dyDescent="0.25">
      <c r="B24" s="26" t="s">
        <v>33</v>
      </c>
      <c r="C24" s="26"/>
      <c r="D24" s="26"/>
      <c r="E24" s="26"/>
      <c r="F24" s="26"/>
      <c r="G24" s="13"/>
      <c r="H24" s="10">
        <f>5950+8800+11600+15950+12800+6650+15820+7900+13650+7750+10200+12400+10300+5900+9200+8800+14300+14800+7350+6850+7000+8250+10750+12500+8450+11350+11050+5350+9000+14200+6000+19100+7350+18350+6800+12650+12543.87+16750+9650+14200</f>
        <v>428263.87</v>
      </c>
      <c r="I24" s="11"/>
      <c r="J24" s="11"/>
      <c r="K24" s="8"/>
      <c r="L24" s="8"/>
    </row>
    <row r="25" spans="2:13" x14ac:dyDescent="0.25">
      <c r="B25" s="33" t="s">
        <v>24</v>
      </c>
      <c r="C25" s="33"/>
      <c r="D25" s="33"/>
      <c r="E25" s="33"/>
      <c r="F25" s="33"/>
      <c r="G25" s="16">
        <v>43775</v>
      </c>
      <c r="H25" s="4">
        <f>H26+H27+H28+H29+H30+H31</f>
        <v>1114221.5099999998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f>2750</f>
        <v>2750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113000+113000-113349.78+113000-117830.83+113000-124074.89+113000-117341.72+113000-96653.49+0.5+113000-76088.11+113000-99241.44+113000-70377.56+223250-0.02-75420.83-90956.97+115750</f>
        <v>374664.86</v>
      </c>
      <c r="I27" s="11"/>
      <c r="J27" s="11"/>
      <c r="K27" s="8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1758775.38-1036974.4+179666.67-200000</f>
        <v>701467.64999999991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v>0</v>
      </c>
      <c r="I30" s="11"/>
      <c r="J30" s="11"/>
    </row>
    <row r="31" spans="2:13" x14ac:dyDescent="0.25">
      <c r="B31" s="28" t="s">
        <v>33</v>
      </c>
      <c r="C31" s="29"/>
      <c r="D31" s="29"/>
      <c r="E31" s="29"/>
      <c r="F31" s="30"/>
      <c r="G31" s="2"/>
      <c r="H31" s="10">
        <v>35339</v>
      </c>
      <c r="I31" s="11"/>
      <c r="J31" s="11"/>
    </row>
    <row r="32" spans="2:13" x14ac:dyDescent="0.25">
      <c r="B32" s="37" t="s">
        <v>16</v>
      </c>
      <c r="C32" s="37"/>
      <c r="D32" s="37"/>
      <c r="E32" s="37"/>
      <c r="F32" s="37"/>
      <c r="G32" s="17">
        <v>43775</v>
      </c>
      <c r="H32" s="5">
        <f>SUM(H33:H41)</f>
        <v>832532.62000000011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12544.06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3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f>113982+703658.56</f>
        <v>817640.56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6" t="s">
        <v>2</v>
      </c>
      <c r="C37" s="26"/>
      <c r="D37" s="26"/>
      <c r="E37" s="26"/>
      <c r="F37" s="26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v>2348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f>273494.73-273494.73</f>
        <v>0</v>
      </c>
      <c r="I41" s="11"/>
      <c r="J41" s="11"/>
    </row>
    <row r="42" spans="2:12" x14ac:dyDescent="0.25">
      <c r="B42" s="37" t="s">
        <v>21</v>
      </c>
      <c r="C42" s="37"/>
      <c r="D42" s="37"/>
      <c r="E42" s="37"/>
      <c r="F42" s="37"/>
      <c r="G42" s="17">
        <v>43775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43775</v>
      </c>
      <c r="H48" s="6">
        <f>64441.88+490038.15+20307.49+295.38+39.26+23129.84+1704.35+5432.46-540949.2-0.27+1327.08+10544.92-11872+380049.73+15095.31+219.57+39.66-395404.55+16826.22+60000+123000+12032.47+1361971.18+4871.96+1327.08-1580028.69+504650.28+304.66+20945.1+39.96+890.91+27892.84+7065.11-561788.84-0.18+10504.52+1279.54-0.31-11784.06+385191.31+39.96+15336.69+223.08-400791.03+492829.55+31.86+447946.09+296.58+20390.14+39.96-513556.21+557463.14-447946.09+8543.47+47699.27+223.42+6228.28+47699.28+163.53-668020.16+22661.96+5231.78+0.17-27893.74+1288.19+10513.29+0.06-11801.48+178745-178745+228265.25+383510.72+221.93+15257.79+39.96+128.29+6083.69-633507.12+11280.7+89576.01+1248.63+7894.66-110000+407142.36+285705.51+167.52+39.96+16367.27+238.07</f>
        <v>774132.35999999964</v>
      </c>
      <c r="I48" s="11"/>
      <c r="J48"/>
      <c r="L48" s="8"/>
    </row>
    <row r="49" spans="2:11" x14ac:dyDescent="0.25">
      <c r="B49" s="26" t="s">
        <v>17</v>
      </c>
      <c r="C49" s="26"/>
      <c r="D49" s="26"/>
      <c r="E49" s="26"/>
      <c r="F49" s="26"/>
      <c r="G49" s="2"/>
      <c r="H49" s="3">
        <f>365227.99+58559.65+16224.2+24172+252693.28</f>
        <v>716877.12</v>
      </c>
      <c r="I49" s="11"/>
      <c r="J49" s="11"/>
    </row>
    <row r="50" spans="2:11" x14ac:dyDescent="0.25">
      <c r="B50" s="32" t="s">
        <v>4</v>
      </c>
      <c r="C50" s="32"/>
      <c r="D50" s="32"/>
      <c r="E50" s="32"/>
      <c r="F50" s="32"/>
      <c r="G50" s="2"/>
      <c r="H50" s="7">
        <f>H14+H25-H32-H42+H48-H49</f>
        <v>9091201.4900000002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31</v>
      </c>
      <c r="C52" s="25"/>
      <c r="D52" s="25"/>
      <c r="E52" s="22"/>
      <c r="F52" s="22"/>
      <c r="G52" s="9"/>
      <c r="H52" s="20"/>
      <c r="I52" s="11"/>
      <c r="J52" s="11"/>
      <c r="K52" s="8"/>
    </row>
    <row r="54" spans="2:11" x14ac:dyDescent="0.25">
      <c r="B54" s="41" t="s">
        <v>1</v>
      </c>
      <c r="C54" s="42" t="s">
        <v>30</v>
      </c>
      <c r="D54" s="43">
        <v>60977.4</v>
      </c>
      <c r="E54" s="44" t="s">
        <v>25</v>
      </c>
      <c r="F54" s="2">
        <v>190204240</v>
      </c>
    </row>
    <row r="55" spans="2:11" x14ac:dyDescent="0.25">
      <c r="B55" s="41" t="s">
        <v>1</v>
      </c>
      <c r="C55" s="42" t="s">
        <v>30</v>
      </c>
      <c r="D55" s="43">
        <v>46387</v>
      </c>
      <c r="E55" s="44" t="s">
        <v>26</v>
      </c>
      <c r="F55" s="2">
        <v>190233959</v>
      </c>
    </row>
    <row r="56" spans="2:11" x14ac:dyDescent="0.25">
      <c r="B56" s="41" t="s">
        <v>1</v>
      </c>
      <c r="C56" s="42" t="s">
        <v>30</v>
      </c>
      <c r="D56" s="43">
        <v>332457.62</v>
      </c>
      <c r="E56" s="44" t="s">
        <v>27</v>
      </c>
      <c r="F56" s="2">
        <v>190237789</v>
      </c>
    </row>
    <row r="57" spans="2:11" x14ac:dyDescent="0.25">
      <c r="B57" s="41" t="s">
        <v>1</v>
      </c>
      <c r="C57" s="42" t="s">
        <v>30</v>
      </c>
      <c r="D57" s="43">
        <v>5000.6000000000004</v>
      </c>
      <c r="E57" s="44"/>
      <c r="F57" s="2">
        <v>190241210</v>
      </c>
    </row>
    <row r="58" spans="2:11" x14ac:dyDescent="0.25">
      <c r="B58" s="41" t="s">
        <v>1</v>
      </c>
      <c r="C58" s="42" t="s">
        <v>30</v>
      </c>
      <c r="D58" s="43">
        <v>52629.5</v>
      </c>
      <c r="E58" s="44"/>
      <c r="F58" s="2">
        <v>190255855</v>
      </c>
    </row>
    <row r="59" spans="2:11" x14ac:dyDescent="0.25">
      <c r="B59" s="41" t="s">
        <v>1</v>
      </c>
      <c r="C59" s="42" t="s">
        <v>30</v>
      </c>
      <c r="D59" s="43">
        <v>206206.44</v>
      </c>
      <c r="E59" s="44"/>
      <c r="F59" s="2">
        <v>190469793</v>
      </c>
    </row>
    <row r="60" spans="2:11" x14ac:dyDescent="0.25">
      <c r="B60" s="41"/>
      <c r="C60" s="45" t="s">
        <v>28</v>
      </c>
      <c r="D60" s="46">
        <f>SUM(D54:D59)</f>
        <v>703658.56</v>
      </c>
      <c r="E60" s="44"/>
      <c r="F60" s="2"/>
    </row>
    <row r="61" spans="2:11" x14ac:dyDescent="0.25">
      <c r="B61" s="41" t="s">
        <v>1</v>
      </c>
      <c r="C61" s="42" t="s">
        <v>30</v>
      </c>
      <c r="D61" s="43">
        <v>113982</v>
      </c>
      <c r="E61" s="44" t="s">
        <v>29</v>
      </c>
      <c r="F61" s="2">
        <v>190532853</v>
      </c>
    </row>
    <row r="62" spans="2:11" x14ac:dyDescent="0.25">
      <c r="B62" s="41"/>
      <c r="C62" s="45" t="s">
        <v>28</v>
      </c>
      <c r="D62" s="46">
        <f>SUM(D61)</f>
        <v>113982</v>
      </c>
      <c r="E62" s="44"/>
      <c r="F62" s="2"/>
    </row>
  </sheetData>
  <mergeCells count="46">
    <mergeCell ref="B49:F49"/>
    <mergeCell ref="B50:F50"/>
    <mergeCell ref="B42:F42"/>
    <mergeCell ref="C2:G2"/>
    <mergeCell ref="B4:D4"/>
    <mergeCell ref="B5:D5"/>
    <mergeCell ref="B6:D6"/>
    <mergeCell ref="C8:G8"/>
    <mergeCell ref="B18:F18"/>
    <mergeCell ref="B34:F34"/>
    <mergeCell ref="B35:F35"/>
    <mergeCell ref="B36:F36"/>
    <mergeCell ref="B31:F31"/>
    <mergeCell ref="B28:F28"/>
    <mergeCell ref="B29:F29"/>
    <mergeCell ref="B30:F30"/>
    <mergeCell ref="B32:F32"/>
    <mergeCell ref="B25:F25"/>
    <mergeCell ref="B19:F19"/>
    <mergeCell ref="B20:F20"/>
    <mergeCell ref="B21:F21"/>
    <mergeCell ref="B22:F22"/>
    <mergeCell ref="K11:O11"/>
    <mergeCell ref="B13:F13"/>
    <mergeCell ref="B12:F12"/>
    <mergeCell ref="B14:F14"/>
    <mergeCell ref="B17:F17"/>
    <mergeCell ref="B11:F11"/>
    <mergeCell ref="B15:F15"/>
    <mergeCell ref="B16:F16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  <mergeCell ref="B27:F27"/>
    <mergeCell ref="B40:F40"/>
    <mergeCell ref="B41:F41"/>
    <mergeCell ref="B43:F43"/>
    <mergeCell ref="B33:F33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2019-10-14T09:37:30Z</cp:lastPrinted>
  <dcterms:created xsi:type="dcterms:W3CDTF">2018-11-15T09:32:50Z</dcterms:created>
  <dcterms:modified xsi:type="dcterms:W3CDTF">2019-11-07T11:17:25Z</dcterms:modified>
</cp:coreProperties>
</file>